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e McElroy\Documents\PWSB\Coronavirus financial reports\"/>
    </mc:Choice>
  </mc:AlternateContent>
  <bookViews>
    <workbookView xWindow="0" yWindow="0" windowWidth="20490" windowHeight="7755" firstSheet="1" activeTab="2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<sst xmlns="http://schemas.openxmlformats.org/spreadsheetml/2006/main" count="186" uniqueCount="59">
  <si>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</si>
  <si>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</si>
  <si>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</si>
  <si>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</si>
  <si>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</si>
  <si>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</si>
  <si>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</si>
  <si>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</si>
  <si>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</si>
  <si>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</si>
  <si>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</si>
  <si>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</si>
  <si>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</si>
  <si>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</si>
  <si>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</si>
  <si>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</si>
  <si>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</si>
  <si>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</si>
  <si>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</si>
  <si>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</si>
  <si>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</si>
  <si>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</si>
  <si>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</si>
  <si>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</si>
  <si>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</si>
  <si>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</si>
  <si>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</si>
  <si>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</si>
  <si>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</si>
  <si>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</si>
  <si>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</si>
  <si>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</si>
  <si>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</si>
  <si>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</si>
  <si>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</si>
  <si>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</si>
  <si>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</si>
  <si>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</si>
  <si>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</si>
  <si>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</si>
  <si>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</si>
  <si>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</si>
  <si>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</si>
  <si>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</si>
  <si>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</si>
  <si>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</si>
  <si>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</si>
  <si>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</si>
  <si>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</si>
  <si>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</si>
  <si>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</si>
  <si>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</si>
  <si>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</si>
  <si>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</si>
  <si>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</si>
  <si>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</si>
  <si>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</si>
  <si>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 xml:space="preserve">Note: On March 1, 2021, PW took over the 1900 Town of Johnston Water District </t>
  </si>
  <si>
    <t>customers along with the Town's aged recevables totaling approximately $680,000.00.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</si>
</sst>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050840"/>
        <c:axId val="331051624"/>
      </c:barChart>
      <c:catAx>
        <c:axId val="33105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51624"/>
        <c:crosses val="autoZero"/>
        <c:auto val="1"/>
        <c:lblAlgn val="ctr"/>
        <c:lblOffset val="100"/>
        <c:noMultiLvlLbl val="0"/>
      </c:catAx>
      <c:valAx>
        <c:axId val="33105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5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052016"/>
        <c:axId val="331044960"/>
      </c:barChart>
      <c:catAx>
        <c:axId val="33105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44960"/>
        <c:crosses val="autoZero"/>
        <c:auto val="1"/>
        <c:lblAlgn val="ctr"/>
        <c:lblOffset val="100"/>
        <c:noMultiLvlLbl val="0"/>
      </c:catAx>
      <c:valAx>
        <c:axId val="3310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5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047704"/>
        <c:axId val="331045352"/>
      </c:barChart>
      <c:catAx>
        <c:axId val="33104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45352"/>
        <c:crosses val="autoZero"/>
        <c:auto val="1"/>
        <c:lblAlgn val="ctr"/>
        <c:lblOffset val="100"/>
        <c:noMultiLvlLbl val="0"/>
      </c:catAx>
      <c:valAx>
        <c:axId val="33104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4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046136"/>
        <c:axId val="331049664"/>
      </c:barChart>
      <c:catAx>
        <c:axId val="33104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49664"/>
        <c:crosses val="autoZero"/>
        <c:auto val="1"/>
        <c:lblAlgn val="ctr"/>
        <c:lblOffset val="100"/>
        <c:noMultiLvlLbl val="0"/>
      </c:catAx>
      <c:valAx>
        <c:axId val="3310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4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zoomScale="60" zoomScaleNormal="90" workbookViewId="0">
      <selection activeCell="K59" sqref="K59"/>
    </sheetView>
  </sheetViews>
  <sheetFormatPr defaultRowHeight="15" x14ac:dyDescent="0.25"/>
  <cols>
    <col min="1" max="1" width="3.140625" customWidth="1"/>
    <col min="2" max="2" width="17.7109375" bestFit="1" customWidth="1"/>
    <col min="3" max="3" width="12.7109375" customWidth="1"/>
    <col min="4" max="4" width="16.28515625" bestFit="1" customWidth="1"/>
    <col min="5" max="5" width="11.140625" style="9" bestFit="1" customWidth="1"/>
    <col min="6" max="6" width="1" style="9" customWidth="1"/>
    <col min="7" max="7" width="11.42578125" bestFit="1" customWidth="1"/>
    <col min="8" max="8" width="11.140625" style="9" bestFit="1" customWidth="1"/>
    <col min="9" max="9" width="1" style="9" customWidth="1"/>
    <col min="10" max="10" width="11.140625" bestFit="1" customWidth="1"/>
    <col min="11" max="11" width="11.140625" style="9" bestFit="1" customWidth="1"/>
    <col min="12" max="12" width="1" style="9" customWidth="1"/>
    <col min="13" max="13" width="11.140625" bestFit="1" customWidth="1"/>
    <col min="14" max="14" width="11.140625" style="9" bestFit="1" customWidth="1"/>
    <col min="15" max="15" width="1" style="9" customWidth="1"/>
    <col min="16" max="16" width="11.140625" bestFit="1" customWidth="1"/>
    <col min="17" max="17" width="11.42578125" style="9" bestFit="1" customWidth="1"/>
    <col min="18" max="18" width="1" style="9" customWidth="1"/>
    <col min="19" max="19" width="11.42578125" bestFit="1" customWidth="1"/>
    <col min="20" max="20" width="10.85546875" style="9" bestFit="1" customWidth="1"/>
    <col min="21" max="21" width="1" style="9" customWidth="1"/>
    <col min="22" max="22" width="11.42578125" bestFit="1" customWidth="1"/>
    <col min="23" max="23" width="11.140625" bestFit="1" customWidth="1"/>
    <col min="24" max="24" width="4.7109375" customWidth="1"/>
  </cols>
  <sheetData>
    <row r="1" spans="1:55" ht="65.45" customHeight="1" x14ac:dyDescent="1.100000000000000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6" t="str">
        <f>'Demand Input'!C8</f>
        <v>Providenc e Water Supply Board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22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13" t="s">
        <v>22</v>
      </c>
      <c r="C38" s="11"/>
      <c r="D38" s="64" t="s">
        <v>13</v>
      </c>
      <c r="E38" s="64"/>
      <c r="F38" s="28"/>
      <c r="G38" s="64" t="s">
        <v>50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25">
      <c r="V49"/>
      <c r="W49"/>
      <c r="X49"/>
    </row>
    <row r="50" spans="1:24" s="9" customFormat="1" x14ac:dyDescent="0.25">
      <c r="A50" s="65" t="s">
        <v>23</v>
      </c>
      <c r="B50" s="65"/>
      <c r="C50" s="65"/>
      <c r="D50" s="65"/>
      <c r="E50" s="65"/>
      <c r="V50"/>
      <c r="W50"/>
      <c r="X50"/>
    </row>
    <row r="51" spans="1:24" s="9" customFormat="1" x14ac:dyDescent="0.25">
      <c r="A51" s="23"/>
      <c r="B51" s="23"/>
      <c r="C51" s="23"/>
      <c r="D51" s="23"/>
      <c r="E51" s="23"/>
      <c r="V51"/>
      <c r="W51"/>
      <c r="X51"/>
    </row>
    <row r="52" spans="1:24" x14ac:dyDescent="0.25">
      <c r="A52" s="7" t="str">
        <f>"Water Produced ("&amp;'Demand Input'!$C$10&amp;")"</f>
        <v>Water Produced (MGD)</v>
      </c>
    </row>
    <row r="53" spans="1:24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25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25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25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25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25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25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25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25">
      <c r="A61" s="1" t="s">
        <v>50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25">
      <c r="A63" s="7" t="str">
        <f>"Residential Demand ("&amp;'Demand Input'!$C$9&amp;")"</f>
        <v>Residential Demand (Ccf)</v>
      </c>
    </row>
    <row r="64" spans="1:24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50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25">
      <c r="A74" s="7" t="str">
        <f>"Non-Residential Demand ("&amp;'Demand Input'!$C$9&amp;")"</f>
        <v>Non-Residential Demand (Ccf)</v>
      </c>
    </row>
    <row r="75" spans="1:21" x14ac:dyDescent="0.25">
      <c r="A75" s="2" t="s">
        <v>3</v>
      </c>
      <c r="B75" s="3" t="s">
        <v>0</v>
      </c>
      <c r="C75" s="3" t="s">
        <v>1</v>
      </c>
    </row>
    <row r="76" spans="1:21" x14ac:dyDescent="0.25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50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25">
      <c r="A85" s="7" t="str">
        <f>"Wholesale Demand ("&amp;'Demand Input'!$C$9&amp;")"</f>
        <v>Wholesale Demand (Ccf)</v>
      </c>
    </row>
    <row r="86" spans="1:21" x14ac:dyDescent="0.25">
      <c r="A86" s="2" t="s">
        <v>3</v>
      </c>
      <c r="B86" s="3" t="s">
        <v>0</v>
      </c>
      <c r="C86" s="3" t="s">
        <v>1</v>
      </c>
    </row>
    <row r="87" spans="1:21" x14ac:dyDescent="0.25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50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6"/>
  <sheetViews>
    <sheetView showGridLines="0" view="pageBreakPreview" topLeftCell="B28" zoomScaleNormal="100" zoomScaleSheetLayoutView="100" workbookViewId="0">
      <selection activeCell="J22" sqref="J22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11" width="18.28515625" style="8" customWidth="1"/>
    <col min="12" max="16384" width="9.140625" style="8"/>
  </cols>
  <sheetData>
    <row r="1" spans="1:71" ht="15" customHeight="1" x14ac:dyDescent="0.25">
      <c r="A1" s="71" t="s">
        <v>21</v>
      </c>
      <c r="B1" s="72"/>
      <c r="C1" s="72"/>
      <c r="D1" s="72"/>
      <c r="E1" s="72"/>
      <c r="F1" s="72"/>
      <c r="G1" s="72"/>
      <c r="H1" s="7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2"/>
      <c r="B2" s="72"/>
      <c r="C2" s="72"/>
      <c r="D2" s="72"/>
      <c r="E2" s="72"/>
      <c r="F2" s="72"/>
      <c r="G2" s="72"/>
      <c r="H2" s="7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2"/>
      <c r="B3" s="72"/>
      <c r="C3" s="72"/>
      <c r="D3" s="72"/>
      <c r="E3" s="72"/>
      <c r="F3" s="72"/>
      <c r="G3" s="72"/>
      <c r="H3" s="7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2"/>
      <c r="B4" s="72"/>
      <c r="C4" s="72"/>
      <c r="D4" s="72"/>
      <c r="E4" s="72"/>
      <c r="F4" s="72"/>
      <c r="G4" s="72"/>
      <c r="H4" s="7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3" t="str">
        <f>C8</f>
        <v>Providenc e Water Supply Board</v>
      </c>
      <c r="D5" s="73"/>
      <c r="E5" s="73"/>
      <c r="F5" s="73"/>
      <c r="G5" s="73"/>
      <c r="H5" s="7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3"/>
      <c r="D6" s="73"/>
      <c r="E6" s="73"/>
      <c r="F6" s="73"/>
      <c r="G6" s="73"/>
      <c r="H6" s="7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19</v>
      </c>
      <c r="C8" s="75" t="s">
        <v>48</v>
      </c>
      <c r="D8" s="75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75" t="s">
        <v>49</v>
      </c>
      <c r="D9" s="75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18</v>
      </c>
      <c r="C10" s="75" t="s">
        <v>47</v>
      </c>
      <c r="D10" s="75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6"/>
      <c r="B12" s="70"/>
      <c r="C12" s="70"/>
      <c r="D12" s="70"/>
      <c r="E12" s="70"/>
      <c r="F12" s="70"/>
      <c r="G12" s="70"/>
      <c r="H12" s="70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4" t="str">
        <f>"Input Customer Demand ("&amp;C9&amp;")"</f>
        <v>Input Customer Demand (Ccf)</v>
      </c>
      <c r="C14" s="74"/>
      <c r="D14" s="74"/>
      <c r="E14" s="74"/>
      <c r="F14" s="74"/>
      <c r="G14" s="74"/>
      <c r="H14" s="7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8" t="s">
        <v>16</v>
      </c>
      <c r="C15" s="68"/>
      <c r="D15" s="68"/>
      <c r="E15" s="68"/>
      <c r="F15" s="68"/>
      <c r="G15" s="68"/>
      <c r="H15" s="68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7" t="s">
        <v>17</v>
      </c>
      <c r="C16" s="67"/>
      <c r="D16" s="67"/>
      <c r="E16" s="36"/>
      <c r="F16" s="67" t="s">
        <v>55</v>
      </c>
      <c r="G16" s="67"/>
      <c r="H16" s="67"/>
      <c r="I16" s="67" t="s">
        <v>56</v>
      </c>
      <c r="J16" s="67"/>
      <c r="K16" s="67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54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/>
      <c r="J23" s="20"/>
      <c r="K23" s="2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/>
      <c r="J24" s="20"/>
      <c r="K24" s="2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52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53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5" customHeight="1" x14ac:dyDescent="0.25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500000000000002" customHeight="1" x14ac:dyDescent="0.25">
      <c r="A31" s="36"/>
      <c r="B31" s="69"/>
      <c r="C31" s="69"/>
      <c r="D31" s="69"/>
      <c r="E31" s="69"/>
      <c r="F31" s="69"/>
      <c r="G31" s="69"/>
      <c r="H31" s="69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4" t="str">
        <f>"Input Water Produced ("&amp;C10&amp;")"</f>
        <v>Input Water Produced (MGD)</v>
      </c>
      <c r="C33" s="74"/>
      <c r="D33" s="74"/>
      <c r="E33" s="74"/>
      <c r="F33" s="74"/>
      <c r="G33" s="74"/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68" t="s">
        <v>20</v>
      </c>
      <c r="C34" s="68"/>
      <c r="D34" s="68"/>
      <c r="E34" s="68"/>
      <c r="F34" s="68"/>
      <c r="G34" s="68"/>
      <c r="H34" s="6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4"/>
      <c r="C35" s="38" t="s">
        <v>3</v>
      </c>
      <c r="D35" s="39" t="s">
        <v>17</v>
      </c>
      <c r="E35" s="40"/>
      <c r="F35" s="39" t="s">
        <v>55</v>
      </c>
      <c r="G35" s="39" t="s">
        <v>56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/>
      <c r="C36" s="41" t="s">
        <v>54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/>
      <c r="C38" s="41" t="s">
        <v>9</v>
      </c>
      <c r="D38" s="54">
        <v>51.85</v>
      </c>
      <c r="E38" s="42"/>
      <c r="F38" s="54">
        <v>52.27</v>
      </c>
      <c r="G38" s="54">
        <v>46.91</v>
      </c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/>
      <c r="C39" s="41" t="s">
        <v>10</v>
      </c>
      <c r="D39" s="54">
        <v>52.78</v>
      </c>
      <c r="E39" s="42"/>
      <c r="F39" s="54">
        <v>49.07</v>
      </c>
      <c r="G39" s="54">
        <v>51.2</v>
      </c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/>
      <c r="C40" s="41" t="s">
        <v>2</v>
      </c>
      <c r="D40" s="54">
        <v>57.16</v>
      </c>
      <c r="E40" s="42"/>
      <c r="F40" s="54">
        <v>57.41</v>
      </c>
      <c r="G40" s="54">
        <v>60.29</v>
      </c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/>
      <c r="C41" s="41" t="s">
        <v>11</v>
      </c>
      <c r="D41" s="54">
        <v>66.11</v>
      </c>
      <c r="E41" s="42"/>
      <c r="F41" s="54">
        <v>77.05</v>
      </c>
      <c r="G41" s="5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/>
      <c r="C42" s="41" t="s">
        <v>12</v>
      </c>
      <c r="D42" s="54">
        <v>79.53</v>
      </c>
      <c r="E42" s="42"/>
      <c r="F42" s="54">
        <v>80.48</v>
      </c>
      <c r="G42" s="5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/>
      <c r="C44" s="56" t="s">
        <v>50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/>
      <c r="C45" s="41" t="s">
        <v>51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7"/>
      <c r="B46" s="34"/>
      <c r="C46" s="41" t="s">
        <v>52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7"/>
      <c r="B47" s="34"/>
      <c r="C47" s="41" t="s">
        <v>53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2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25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abSelected="1" view="pageBreakPreview" topLeftCell="A2" zoomScaleNormal="100" zoomScaleSheetLayoutView="100" workbookViewId="0">
      <selection activeCell="O28" sqref="O2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5" t="s">
        <v>25</v>
      </c>
      <c r="C3" s="34"/>
      <c r="D3" s="34"/>
      <c r="E3" s="34"/>
      <c r="F3" s="34"/>
      <c r="G3" s="60" t="s">
        <v>57</v>
      </c>
      <c r="H3" s="61"/>
      <c r="I3" s="61"/>
      <c r="J3" s="61"/>
      <c r="K3" s="61"/>
      <c r="L3" s="61"/>
      <c r="M3" s="61"/>
      <c r="N3" s="61"/>
      <c r="O3" s="61"/>
      <c r="P3" s="61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8.75" x14ac:dyDescent="0.3">
      <c r="A4" s="34"/>
      <c r="B4" s="34"/>
      <c r="C4" s="34"/>
      <c r="D4" s="34"/>
      <c r="E4" s="34"/>
      <c r="F4" s="34"/>
      <c r="G4" s="60" t="s">
        <v>58</v>
      </c>
      <c r="H4" s="61"/>
      <c r="I4" s="61"/>
      <c r="J4" s="61"/>
      <c r="K4" s="61"/>
      <c r="L4" s="61"/>
      <c r="M4" s="61"/>
      <c r="N4" s="61"/>
      <c r="O4" s="61"/>
      <c r="P4" s="61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2</v>
      </c>
      <c r="E8" s="26">
        <v>6152473.4500000002</v>
      </c>
      <c r="G8" s="26">
        <v>884402.74</v>
      </c>
      <c r="H8" s="50"/>
      <c r="I8" s="48">
        <v>913891.88</v>
      </c>
      <c r="K8" s="26">
        <v>280399.95</v>
      </c>
      <c r="M8" s="26">
        <v>2418535.83</v>
      </c>
      <c r="O8" s="26">
        <f>SUM(E8,G8,I8,K8,M8)</f>
        <v>10649703.850000001</v>
      </c>
      <c r="P8" s="8"/>
      <c r="V8" s="31"/>
      <c r="W8" s="31"/>
      <c r="X8" s="31"/>
      <c r="Y8" s="31"/>
      <c r="Z8" s="31"/>
    </row>
    <row r="9" spans="1:26" x14ac:dyDescent="0.25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10</v>
      </c>
      <c r="E12" s="26">
        <v>4369825.47</v>
      </c>
      <c r="G12" s="26">
        <v>1088648.45</v>
      </c>
      <c r="H12" s="50"/>
      <c r="I12" s="48">
        <v>396899.83</v>
      </c>
      <c r="K12" s="26">
        <v>910560.05</v>
      </c>
      <c r="M12" s="26">
        <v>1901767.82</v>
      </c>
      <c r="O12" s="26">
        <f>SUM(E12,G12,I12,K12,M12)</f>
        <v>8667701.6199999992</v>
      </c>
      <c r="P12" s="8"/>
      <c r="V12" s="31"/>
      <c r="W12" s="31"/>
      <c r="X12" s="31"/>
      <c r="Y12" s="31"/>
      <c r="Z12" s="31"/>
    </row>
    <row r="13" spans="1:26" x14ac:dyDescent="0.25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2</v>
      </c>
      <c r="E16" s="26">
        <v>4198206.49</v>
      </c>
      <c r="G16" s="26">
        <v>1330049.4099999999</v>
      </c>
      <c r="H16" s="50">
        <v>430530.69</v>
      </c>
      <c r="I16" s="48">
        <v>533305.89</v>
      </c>
      <c r="K16" s="26">
        <v>293096.13</v>
      </c>
      <c r="M16" s="26">
        <v>1382696.65</v>
      </c>
      <c r="O16" s="26">
        <f>SUM(E16,G16,I16,K16,M16)</f>
        <v>7737354.5700000003</v>
      </c>
      <c r="P16" s="8"/>
      <c r="V16" s="31"/>
      <c r="W16" s="31"/>
      <c r="X16" s="31"/>
      <c r="Y16" s="31"/>
      <c r="Z16" s="31"/>
    </row>
    <row r="17" spans="1:26" x14ac:dyDescent="0.25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10</v>
      </c>
      <c r="E20" s="26">
        <v>4423078.18</v>
      </c>
      <c r="G20" s="26">
        <v>881697.22</v>
      </c>
      <c r="H20" s="50">
        <v>430530.69</v>
      </c>
      <c r="I20" s="48">
        <v>431518.25</v>
      </c>
      <c r="K20" s="26">
        <v>356555.02</v>
      </c>
      <c r="M20" s="26">
        <v>1227515.52</v>
      </c>
      <c r="O20" s="26">
        <f>SUM(E20,G20,I20,K20,M20)</f>
        <v>7320364.1899999995</v>
      </c>
      <c r="P20" s="8"/>
      <c r="V20" s="31"/>
      <c r="W20" s="31"/>
      <c r="X20" s="31"/>
      <c r="Y20" s="31"/>
      <c r="Z20" s="31"/>
    </row>
    <row r="21" spans="1:26" x14ac:dyDescent="0.25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25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25">
      <c r="A29" s="46"/>
      <c r="B29" s="46"/>
      <c r="C29" s="24" t="s">
        <v>10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9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10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9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25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2</v>
      </c>
      <c r="D50" s="25"/>
      <c r="E50" s="26">
        <v>5511390.3600000003</v>
      </c>
      <c r="F50" s="25"/>
      <c r="G50" s="24" t="s">
        <v>10</v>
      </c>
      <c r="H50" s="49"/>
      <c r="I50" s="49"/>
      <c r="J50" s="25"/>
      <c r="K50" s="26">
        <v>5656476.8499999996</v>
      </c>
      <c r="M50" s="31"/>
      <c r="N50" s="31"/>
      <c r="O50" s="31"/>
      <c r="V50" s="31"/>
      <c r="W50" s="31"/>
      <c r="X50" s="31"/>
    </row>
    <row r="51" spans="1:24" x14ac:dyDescent="0.25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2</v>
      </c>
      <c r="D55" s="25"/>
      <c r="E55" s="26">
        <v>4559932.6100000003</v>
      </c>
      <c r="F55" s="25"/>
      <c r="G55" s="24" t="s">
        <v>10</v>
      </c>
      <c r="H55" s="49"/>
      <c r="I55" s="49"/>
      <c r="J55" s="25"/>
      <c r="K55" s="26">
        <v>5138197.8099999996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Mike McElroy</cp:lastModifiedBy>
  <cp:lastPrinted>2020-10-16T13:51:25Z</cp:lastPrinted>
  <dcterms:created xsi:type="dcterms:W3CDTF">2020-04-08T14:34:01Z</dcterms:created>
  <dcterms:modified xsi:type="dcterms:W3CDTF">2021-06-15T17:15:55Z</dcterms:modified>
</cp:coreProperties>
</file>